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Sheet1!$G$1:$G$18</definedName>
  </definedNames>
  <calcPr calcId="125725" calcMode="manual"/>
</workbook>
</file>

<file path=xl/calcChain.xml><?xml version="1.0" encoding="utf-8"?>
<calcChain xmlns="http://schemas.openxmlformats.org/spreadsheetml/2006/main">
  <c r="G18" i="1"/>
  <c r="A18"/>
  <c r="G17"/>
  <c r="A17"/>
  <c r="G16"/>
  <c r="E16"/>
  <c r="A16"/>
  <c r="G15"/>
  <c r="A15"/>
  <c r="G14"/>
  <c r="A14"/>
  <c r="G13"/>
  <c r="A13"/>
  <c r="G12"/>
  <c r="G11"/>
  <c r="A11"/>
  <c r="G10"/>
  <c r="A10"/>
  <c r="G9"/>
  <c r="G8"/>
  <c r="G7"/>
  <c r="A7"/>
  <c r="G6"/>
  <c r="A6"/>
  <c r="G5"/>
  <c r="A5"/>
  <c r="G4"/>
  <c r="A4"/>
  <c r="G3"/>
  <c r="A3"/>
  <c r="G2"/>
  <c r="E2"/>
  <c r="A2"/>
</calcChain>
</file>

<file path=xl/sharedStrings.xml><?xml version="1.0" encoding="utf-8"?>
<sst xmlns="http://schemas.openxmlformats.org/spreadsheetml/2006/main" count="58" uniqueCount="35">
  <si>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</si>
  <si>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</si>
  <si>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</si>
  <si>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</si>
  <si>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</si>
  <si>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</si>
  <si>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</si>
  <si>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</si>
  <si>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YGLQ</t>
  </si>
  <si>
    <t>Down-and-Out Barrier Call Spread on ALSI</t>
  </si>
  <si>
    <t>YGRQ</t>
  </si>
  <si>
    <t>Strike Resetting Put on DTOP</t>
  </si>
  <si>
    <t>YGJQ</t>
  </si>
  <si>
    <t>YFTQ</t>
  </si>
  <si>
    <t>Up-and-In Barrier Call BIL</t>
  </si>
  <si>
    <t>YGGQ</t>
  </si>
  <si>
    <t>Down-and-In Barrier Put Option on LON</t>
  </si>
  <si>
    <t>YGKQ</t>
  </si>
  <si>
    <t>Up-and-In Barrier Call SAB</t>
  </si>
  <si>
    <t>YGOQ</t>
  </si>
  <si>
    <t>Floored Opti-Spread</t>
  </si>
  <si>
    <t>YGPQ</t>
  </si>
  <si>
    <t>YFSQ</t>
  </si>
  <si>
    <t>Stike Resetting Put on DTOP</t>
  </si>
  <si>
    <t>YFOQ</t>
  </si>
  <si>
    <t>YFDQ</t>
  </si>
  <si>
    <t>XW7Q</t>
  </si>
  <si>
    <t>Stike Resetting Put on DTOP Funded by Put</t>
  </si>
  <si>
    <t>YDAQ</t>
  </si>
  <si>
    <t>Down-and-Out Barrier Put Option on ALSI</t>
  </si>
  <si>
    <t>YFHQ</t>
  </si>
  <si>
    <t>Worst of Call</t>
  </si>
  <si>
    <t>YGMQ</t>
  </si>
  <si>
    <t>YFBQ</t>
  </si>
  <si>
    <t>YBLQ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</si>
</sst>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1" xfId="2" applyFont="1" applyFill="1" applyBorder="1"/>
    <xf numFmtId="2" fontId="3" fillId="2" borderId="0" xfId="2" applyNumberFormat="1" applyFont="1" applyFill="1"/>
    <xf numFmtId="14" fontId="2" fillId="0" borderId="1" xfId="2" applyNumberFormat="1" applyFont="1" applyBorder="1"/>
    <xf numFmtId="0" fontId="2" fillId="0" borderId="1" xfId="2" applyFont="1" applyBorder="1"/>
    <xf numFmtId="2" fontId="2" fillId="0" borderId="0" xfId="2" applyNumberFormat="1"/>
    <xf numFmtId="10" fontId="2" fillId="3" borderId="0" xfId="1" applyNumberFormat="1" applyFont="1" applyFill="1"/>
    <xf numFmtId="0" fontId="2" fillId="0" borderId="1" xfId="2" applyBorder="1"/>
    <xf numFmtId="0" fontId="2" fillId="4" borderId="0" xfId="2" applyFill="1"/>
    <xf numFmtId="0" fontId="2" fillId="0" borderId="0" xfId="2"/>
    <xf numFmtId="14" fontId="2" fillId="0" borderId="1" xfId="2" applyNumberFormat="1" applyFont="1" applyFill="1" applyBorder="1"/>
    <xf numFmtId="0" fontId="2" fillId="0" borderId="1" xfId="2" applyFont="1" applyFill="1" applyBorder="1"/>
    <xf numFmtId="2" fontId="2" fillId="0" borderId="0" xfId="2" applyNumberFormat="1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OPS\zAntonie\EXOTICS%20MC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XW7Q</v>
          </cell>
          <cell r="E4" t="str">
            <v>Stike Resetting Put on DTOP</v>
          </cell>
          <cell r="F4">
            <v>41718</v>
          </cell>
          <cell r="G4">
            <v>81.38181846391835</v>
          </cell>
          <cell r="H4">
            <v>82.157407931893061</v>
          </cell>
          <cell r="I4">
            <v>90.404772029668962</v>
          </cell>
          <cell r="J4">
            <v>91.279879688558111</v>
          </cell>
          <cell r="K4">
            <v>-0.113780938227837</v>
          </cell>
        </row>
        <row r="5">
          <cell r="D5" t="str">
            <v>YDAQ</v>
          </cell>
          <cell r="E5" t="str">
            <v>Down-and-Out Barrier Put Option on ALSI</v>
          </cell>
          <cell r="F5">
            <v>41718</v>
          </cell>
          <cell r="G5">
            <v>5.8958929690265753</v>
          </cell>
          <cell r="H5">
            <v>5.952082331434478</v>
          </cell>
          <cell r="I5">
            <v>8.2956771558799112</v>
          </cell>
          <cell r="J5">
            <v>8.3759783441003695</v>
          </cell>
          <cell r="K5">
            <v>-5.9336749388769362E-3</v>
          </cell>
        </row>
        <row r="6">
          <cell r="D6" t="str">
            <v>YBLQ</v>
          </cell>
          <cell r="E6" t="str">
            <v>Stike Resetting Put on DTOP</v>
          </cell>
          <cell r="F6">
            <v>41662</v>
          </cell>
          <cell r="G6">
            <v>0.16821743870035788</v>
          </cell>
          <cell r="H6">
            <v>0.16841394573328392</v>
          </cell>
          <cell r="I6">
            <v>0.75858224057600232</v>
          </cell>
          <cell r="J6">
            <v>0.75957923785247639</v>
          </cell>
          <cell r="K6">
            <v>-2.1903640180814862E-3</v>
          </cell>
        </row>
        <row r="7">
          <cell r="D7" t="str">
            <v>YFDQ</v>
          </cell>
          <cell r="E7" t="str">
            <v>Floor Opti Spread</v>
          </cell>
          <cell r="F7">
            <v>41740</v>
          </cell>
          <cell r="G7">
            <v>1343.5397676134464</v>
          </cell>
          <cell r="H7">
            <v>1360.9021261748821</v>
          </cell>
          <cell r="I7">
            <v>1237.0629033746054</v>
          </cell>
          <cell r="J7">
            <v>1253.236375735313</v>
          </cell>
          <cell r="K7">
            <v>2.7740657763414411</v>
          </cell>
        </row>
        <row r="8">
          <cell r="D8" t="str">
            <v>YFBQ</v>
          </cell>
          <cell r="E8" t="str">
            <v>Stike Resetting Put on DTOP</v>
          </cell>
          <cell r="F8">
            <v>41710</v>
          </cell>
          <cell r="G8">
            <v>32.15603760928925</v>
          </cell>
          <cell r="H8">
            <v>32.423396369846856</v>
          </cell>
          <cell r="I8">
            <v>41.379389350795677</v>
          </cell>
          <cell r="J8">
            <v>41.729604516595941</v>
          </cell>
          <cell r="K8">
            <v>-9.9066614553969021E-2</v>
          </cell>
        </row>
        <row r="9">
          <cell r="D9" t="str">
            <v>YFHQ</v>
          </cell>
          <cell r="E9" t="str">
            <v>Worst Of Call on Basket</v>
          </cell>
          <cell r="F9">
            <v>41718</v>
          </cell>
          <cell r="G9">
            <v>6.3506345280676806</v>
          </cell>
          <cell r="H9">
            <v>6.4111576934121572</v>
          </cell>
          <cell r="I9">
            <v>6.1995847747635491</v>
          </cell>
          <cell r="J9">
            <v>6.2595960329806219</v>
          </cell>
          <cell r="K9">
            <v>1.769361777880438</v>
          </cell>
        </row>
        <row r="10">
          <cell r="D10" t="str">
            <v>YFOQ</v>
          </cell>
          <cell r="E10" t="str">
            <v>Stike Resetting Put on DTOP</v>
          </cell>
          <cell r="F10">
            <v>41752</v>
          </cell>
          <cell r="G10">
            <v>110.49358474840061</v>
          </cell>
          <cell r="H10">
            <v>112.12954198485079</v>
          </cell>
          <cell r="I10">
            <v>126.23454292319605</v>
          </cell>
          <cell r="J10">
            <v>128.12277278105972</v>
          </cell>
          <cell r="K10">
            <v>-0.1778182869133319</v>
          </cell>
        </row>
        <row r="11">
          <cell r="D11" t="str">
            <v>YFSQ</v>
          </cell>
          <cell r="E11" t="str">
            <v>Stike Resetting Put on DTOP</v>
          </cell>
          <cell r="F11">
            <v>41800</v>
          </cell>
          <cell r="G11">
            <v>282.63693686737093</v>
          </cell>
          <cell r="H11">
            <v>288.85248299346898</v>
          </cell>
          <cell r="I11">
            <v>282.33178322319492</v>
          </cell>
          <cell r="J11">
            <v>288.58344668714477</v>
          </cell>
          <cell r="K11">
            <v>-0.21467223459849877</v>
          </cell>
        </row>
        <row r="12">
          <cell r="D12" t="str">
            <v>YFTQ</v>
          </cell>
          <cell r="E12" t="str">
            <v>Up-and-In Barrier Call Option on BIL</v>
          </cell>
          <cell r="F12">
            <v>41809</v>
          </cell>
          <cell r="G12">
            <v>1.4970090324047334</v>
          </cell>
          <cell r="H12">
            <v>1.5330322986565916</v>
          </cell>
          <cell r="I12">
            <v>1.2238609640424229</v>
          </cell>
          <cell r="J12">
            <v>1.2535036187600124</v>
          </cell>
          <cell r="K12">
            <v>7.8111282470788246E-2</v>
          </cell>
        </row>
        <row r="13">
          <cell r="D13" t="str">
            <v>YGGQ</v>
          </cell>
          <cell r="E13" t="str">
            <v>Down-and-In Barrier Put Option on LON</v>
          </cell>
          <cell r="F13">
            <v>41809</v>
          </cell>
          <cell r="G13">
            <v>9.0825186048171247E-4</v>
          </cell>
          <cell r="H13">
            <v>9.3010757269563354E-4</v>
          </cell>
          <cell r="I13">
            <v>7.0616611591467482E-4</v>
          </cell>
          <cell r="J13">
            <v>7.2326988747233555E-4</v>
          </cell>
          <cell r="K13">
            <v>-3.691035693378011E-4</v>
          </cell>
        </row>
        <row r="14">
          <cell r="D14" t="str">
            <v>YGJQ</v>
          </cell>
          <cell r="E14" t="str">
            <v>Ladder Reset Put on DTOP</v>
          </cell>
          <cell r="F14">
            <v>41842</v>
          </cell>
          <cell r="G14">
            <v>199.67176406208637</v>
          </cell>
          <cell r="H14">
            <v>205.58643697220242</v>
          </cell>
          <cell r="I14">
            <v>205.46169544638457</v>
          </cell>
          <cell r="J14">
            <v>211.58072826040683</v>
          </cell>
          <cell r="K14">
            <v>-6.9517158859671191E-2</v>
          </cell>
        </row>
        <row r="15">
          <cell r="D15" t="str">
            <v>YGKQ</v>
          </cell>
          <cell r="E15" t="str">
            <v>Up-and-In Barrier Call Option on SAB</v>
          </cell>
          <cell r="F15">
            <v>41809</v>
          </cell>
          <cell r="G15">
            <v>7.907498676549638</v>
          </cell>
          <cell r="H15">
            <v>8.0977807149645873</v>
          </cell>
          <cell r="I15">
            <v>7.2156219990121873</v>
          </cell>
          <cell r="J15">
            <v>7.3903887394946031</v>
          </cell>
          <cell r="K15">
            <v>0.23285110179267671</v>
          </cell>
        </row>
        <row r="16">
          <cell r="D16" t="str">
            <v>YGLQ</v>
          </cell>
          <cell r="E16" t="str">
            <v>Down-and-Out Barrier Call Spread on ALSI</v>
          </cell>
          <cell r="F16">
            <v>41900</v>
          </cell>
          <cell r="G16">
            <v>-1357.2598896676063</v>
          </cell>
          <cell r="H16">
            <v>-1411.1501486103916</v>
          </cell>
          <cell r="I16">
            <v>-1014.3179243529012</v>
          </cell>
          <cell r="J16">
            <v>-1054.7585434671701</v>
          </cell>
          <cell r="K16">
            <v>-0.74625831908686358</v>
          </cell>
        </row>
        <row r="17">
          <cell r="D17" t="str">
            <v>YGMQ</v>
          </cell>
          <cell r="E17" t="str">
            <v>Down-and-Out Barrier Put Option on ALSI</v>
          </cell>
          <cell r="F17">
            <v>41718</v>
          </cell>
          <cell r="G17">
            <v>207.72298679338013</v>
          </cell>
          <cell r="H17">
            <v>209.70263979025469</v>
          </cell>
          <cell r="I17">
            <v>222.4301507259531</v>
          </cell>
          <cell r="J17">
            <v>224.58324866644969</v>
          </cell>
          <cell r="K17">
            <v>-4.9415971518292967E-2</v>
          </cell>
        </row>
        <row r="18">
          <cell r="D18" t="str">
            <v>YGOQ</v>
          </cell>
          <cell r="E18" t="str">
            <v>Floor Opti Spread</v>
          </cell>
          <cell r="F18">
            <v>41809</v>
          </cell>
          <cell r="G18">
            <v>501.47668278424868</v>
          </cell>
          <cell r="H18">
            <v>513.54396338977517</v>
          </cell>
          <cell r="I18">
            <v>394.350335083787</v>
          </cell>
          <cell r="J18">
            <v>403.90173933974404</v>
          </cell>
          <cell r="K18">
            <v>10.103600770128596</v>
          </cell>
        </row>
        <row r="19">
          <cell r="D19" t="str">
            <v>YGPQ</v>
          </cell>
          <cell r="E19" t="str">
            <v>Floor Opti Spread</v>
          </cell>
          <cell r="F19">
            <v>41809</v>
          </cell>
          <cell r="G19">
            <v>639.05344062681002</v>
          </cell>
          <cell r="H19">
            <v>654.43129857058341</v>
          </cell>
          <cell r="I19">
            <v>507.37609461655262</v>
          </cell>
          <cell r="J19">
            <v>519.66505130898634</v>
          </cell>
          <cell r="K19">
            <v>10.886259512924463</v>
          </cell>
        </row>
        <row r="20">
          <cell r="D20" t="str">
            <v>YGRQ</v>
          </cell>
          <cell r="E20" t="str">
            <v>Ladder Reset Put on DTOP</v>
          </cell>
          <cell r="F20">
            <v>41884</v>
          </cell>
          <cell r="G20">
            <v>180.01038252977384</v>
          </cell>
          <cell r="H20">
            <v>186.64951954729457</v>
          </cell>
          <cell r="I20">
            <v>187.04686152753197</v>
          </cell>
          <cell r="J20">
            <v>193.97606073892956</v>
          </cell>
          <cell r="K20">
            <v>-9.535786838287913E-2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ury"/>
      <sheetName val="FCO Prices Original"/>
      <sheetName val="SAFEX Close Out"/>
      <sheetName val="IDX Closing Prices"/>
      <sheetName val="YXFullZeroes"/>
      <sheetName val="ALSI"/>
      <sheetName val="DTOP"/>
      <sheetName val="ABLQ"/>
      <sheetName val="ACLQ"/>
      <sheetName val="AGLQ"/>
      <sheetName val="AEGQ"/>
      <sheetName val="AMSQ"/>
      <sheetName val="ANGQ"/>
      <sheetName val="APNQ"/>
      <sheetName val="ARIQ"/>
      <sheetName val="BAW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W7Q"/>
      <sheetName val="XW7Q (2)"/>
      <sheetName val="YDAQ"/>
      <sheetName val="YBLQ"/>
      <sheetName val="YFBQ"/>
      <sheetName val="YFSQ"/>
      <sheetName val="YFOQ"/>
      <sheetName val="YFTQ"/>
      <sheetName val="YGGQ"/>
      <sheetName val="YGJQ"/>
      <sheetName val="YGKQ"/>
      <sheetName val="YGLQ"/>
      <sheetName val="YGMQ"/>
      <sheetName val="YGRQ"/>
      <sheetName val="Tepmlate"/>
      <sheetName val="IMR_ALL"/>
      <sheetName val="YFDQ"/>
      <sheetName val="YFHQ"/>
      <sheetName val="YGOQ"/>
      <sheetName val="YGP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B1">
            <v>41309</v>
          </cell>
        </row>
      </sheetData>
      <sheetData sheetId="51"/>
      <sheetData sheetId="52">
        <row r="1">
          <cell r="B1">
            <v>41401</v>
          </cell>
        </row>
      </sheetData>
      <sheetData sheetId="53">
        <row r="1">
          <cell r="B1">
            <v>41429</v>
          </cell>
        </row>
      </sheetData>
      <sheetData sheetId="54">
        <row r="1">
          <cell r="B1">
            <v>41473</v>
          </cell>
        </row>
      </sheetData>
      <sheetData sheetId="55">
        <row r="1">
          <cell r="B1">
            <v>41654</v>
          </cell>
        </row>
      </sheetData>
      <sheetData sheetId="56">
        <row r="1">
          <cell r="B1">
            <v>41501</v>
          </cell>
        </row>
      </sheetData>
      <sheetData sheetId="57">
        <row r="1">
          <cell r="B1">
            <v>41533</v>
          </cell>
        </row>
      </sheetData>
      <sheetData sheetId="58">
        <row r="1">
          <cell r="B1">
            <v>41565</v>
          </cell>
        </row>
      </sheetData>
      <sheetData sheetId="59">
        <row r="1">
          <cell r="B1">
            <v>41576</v>
          </cell>
        </row>
      </sheetData>
      <sheetData sheetId="60">
        <row r="1">
          <cell r="B1">
            <v>41599</v>
          </cell>
        </row>
      </sheetData>
      <sheetData sheetId="61">
        <row r="1">
          <cell r="B1">
            <v>41606</v>
          </cell>
        </row>
        <row r="3">
          <cell r="B3">
            <v>41900</v>
          </cell>
        </row>
      </sheetData>
      <sheetData sheetId="62">
        <row r="1">
          <cell r="B1">
            <v>41607</v>
          </cell>
        </row>
        <row r="3">
          <cell r="B3">
            <v>41718</v>
          </cell>
        </row>
      </sheetData>
      <sheetData sheetId="63">
        <row r="1">
          <cell r="B1">
            <v>41621</v>
          </cell>
        </row>
      </sheetData>
      <sheetData sheetId="64"/>
      <sheetData sheetId="65"/>
      <sheetData sheetId="66">
        <row r="1">
          <cell r="B1">
            <v>41467</v>
          </cell>
        </row>
      </sheetData>
      <sheetData sheetId="67">
        <row r="1">
          <cell r="B1">
            <v>41542</v>
          </cell>
        </row>
      </sheetData>
      <sheetData sheetId="68">
        <row r="1">
          <cell r="B1">
            <v>41610</v>
          </cell>
        </row>
      </sheetData>
      <sheetData sheetId="69">
        <row r="1">
          <cell r="B1">
            <v>41611</v>
          </cell>
        </row>
      </sheetData>
      <sheetData sheetId="70"/>
      <sheetData sheetId="71"/>
      <sheetData sheetId="72"/>
      <sheetData sheetId="73"/>
      <sheetData sheetId="74"/>
      <sheetData sheetId="75">
        <row r="4">
          <cell r="A4" t="str">
            <v>XW7Q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G1" sqref="G1:G1048576"/>
    </sheetView>
  </sheetViews>
  <sheetFormatPr defaultRowHeight="12.7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>
      <c r="A2" s="3">
        <f t="shared" ref="A2:A7" ca="1" si="0">TODAY()</f>
        <v>41655</v>
      </c>
      <c r="B2" s="4" t="s">
        <v>7</v>
      </c>
      <c r="C2" s="4" t="s">
        <v>8</v>
      </c>
      <c r="D2" s="4" t="s">
        <v>9</v>
      </c>
      <c r="E2" s="3">
        <f>[2]YGLQ!$B$3</f>
        <v>41900</v>
      </c>
      <c r="F2" s="5">
        <v>-1357.2598896676063</v>
      </c>
      <c r="G2" s="6">
        <f>IF(ISNUMBER(VLOOKUP(C2,'[1]Local Vol'!$D$3:$K$200,8,FALSE)),VLOOKUP(C2,'[1]Local Vol'!$D$4:$K$200,8,FALSE),"")</f>
        <v>-0.74625831908686358</v>
      </c>
    </row>
    <row r="3" spans="1:7">
      <c r="A3" s="3">
        <f t="shared" ca="1" si="0"/>
        <v>41655</v>
      </c>
      <c r="B3" s="7" t="s">
        <v>7</v>
      </c>
      <c r="C3" s="7" t="s">
        <v>10</v>
      </c>
      <c r="D3" s="4" t="s">
        <v>11</v>
      </c>
      <c r="E3" s="3">
        <v>41884</v>
      </c>
      <c r="F3" s="5">
        <v>180.01038252977384</v>
      </c>
      <c r="G3" s="8">
        <f>IF(ISNUMBER(VLOOKUP(C3,'[1]Local Vol'!$D$3:$K$200,8,FALSE)),VLOOKUP(C3,'[1]Local Vol'!$D$4:$K$200,8,FALSE),"")</f>
        <v>-9.535786838287913E-2</v>
      </c>
    </row>
    <row r="4" spans="1:7">
      <c r="A4" s="3">
        <f t="shared" ca="1" si="0"/>
        <v>41655</v>
      </c>
      <c r="B4" s="7" t="s">
        <v>7</v>
      </c>
      <c r="C4" s="7" t="s">
        <v>12</v>
      </c>
      <c r="D4" s="4" t="s">
        <v>11</v>
      </c>
      <c r="E4" s="3">
        <v>41842</v>
      </c>
      <c r="F4" s="5">
        <v>199.67176406208637</v>
      </c>
      <c r="G4" s="8">
        <f>IF(ISNUMBER(VLOOKUP(C4,'[1]Local Vol'!$D$3:$K$200,8,FALSE)),VLOOKUP(C4,'[1]Local Vol'!$D$4:$K$200,8,FALSE),"")</f>
        <v>-6.9517158859671191E-2</v>
      </c>
    </row>
    <row r="5" spans="1:7">
      <c r="A5" s="3">
        <f t="shared" ca="1" si="0"/>
        <v>41655</v>
      </c>
      <c r="B5" s="4" t="s">
        <v>7</v>
      </c>
      <c r="C5" s="4" t="s">
        <v>13</v>
      </c>
      <c r="D5" s="4" t="s">
        <v>14</v>
      </c>
      <c r="E5" s="3">
        <v>41809</v>
      </c>
      <c r="F5" s="5">
        <v>1.4970090324047334</v>
      </c>
      <c r="G5" s="6">
        <f>IF(ISNUMBER(VLOOKUP(C5,'[1]Local Vol'!$D$3:$K$200,8,FALSE)),VLOOKUP(C5,'[1]Local Vol'!$D$4:$K$200,8,FALSE),"")</f>
        <v>7.8111282470788246E-2</v>
      </c>
    </row>
    <row r="6" spans="1:7">
      <c r="A6" s="3">
        <f t="shared" ca="1" si="0"/>
        <v>41655</v>
      </c>
      <c r="B6" s="7" t="s">
        <v>7</v>
      </c>
      <c r="C6" s="7" t="s">
        <v>15</v>
      </c>
      <c r="D6" s="7" t="s">
        <v>16</v>
      </c>
      <c r="E6" s="3">
        <v>41809</v>
      </c>
      <c r="F6" s="9">
        <v>9.0825186048171247E-4</v>
      </c>
      <c r="G6" s="8">
        <f>IF(ISNUMBER(VLOOKUP(C6,'[1]Local Vol'!$D$3:$K$200,8,FALSE)),VLOOKUP(C6,'[1]Local Vol'!$D$4:$K$200,8,FALSE),"")</f>
        <v>-3.691035693378011E-4</v>
      </c>
    </row>
    <row r="7" spans="1:7">
      <c r="A7" s="3">
        <f t="shared" ca="1" si="0"/>
        <v>41655</v>
      </c>
      <c r="B7" s="4" t="s">
        <v>7</v>
      </c>
      <c r="C7" s="4" t="s">
        <v>17</v>
      </c>
      <c r="D7" s="4" t="s">
        <v>18</v>
      </c>
      <c r="E7" s="3">
        <v>41809</v>
      </c>
      <c r="F7" s="5">
        <v>7.907498676549638</v>
      </c>
      <c r="G7" s="6">
        <f>IF(ISNUMBER(VLOOKUP(C7,'[1]Local Vol'!$D$3:$K$200,8,FALSE)),VLOOKUP(C7,'[1]Local Vol'!$D$4:$K$200,8,FALSE),"")</f>
        <v>0.23285110179267671</v>
      </c>
    </row>
    <row r="8" spans="1:7">
      <c r="A8" s="10">
        <v>41326</v>
      </c>
      <c r="B8" s="11" t="s">
        <v>7</v>
      </c>
      <c r="C8" s="11" t="s">
        <v>19</v>
      </c>
      <c r="D8" s="11" t="s">
        <v>20</v>
      </c>
      <c r="E8" s="10">
        <v>41809</v>
      </c>
      <c r="F8" s="12">
        <v>501.47668278424868</v>
      </c>
      <c r="G8" s="6">
        <f>IF(ISNUMBER(VLOOKUP(C8,'[1]Local Vol'!$D$3:$K$200,8,FALSE)),VLOOKUP(C8,'[1]Local Vol'!$D$4:$K$200,8,FALSE),"")</f>
        <v>10.103600770128596</v>
      </c>
    </row>
    <row r="9" spans="1:7">
      <c r="A9" s="10">
        <v>41326</v>
      </c>
      <c r="B9" s="11" t="s">
        <v>7</v>
      </c>
      <c r="C9" s="11" t="s">
        <v>21</v>
      </c>
      <c r="D9" s="11" t="s">
        <v>20</v>
      </c>
      <c r="E9" s="10">
        <v>41809</v>
      </c>
      <c r="F9" s="12">
        <v>639.05344062681002</v>
      </c>
      <c r="G9" s="6">
        <f>IF(ISNUMBER(VLOOKUP(C9,'[1]Local Vol'!$D$3:$K$200,8,FALSE)),VLOOKUP(C9,'[1]Local Vol'!$D$4:$K$200,8,FALSE),"")</f>
        <v>10.886259512924463</v>
      </c>
    </row>
    <row r="10" spans="1:7">
      <c r="A10" s="3">
        <f ca="1">TODAY()</f>
        <v>41655</v>
      </c>
      <c r="B10" s="4" t="s">
        <v>7</v>
      </c>
      <c r="C10" s="4" t="s">
        <v>22</v>
      </c>
      <c r="D10" s="4" t="s">
        <v>23</v>
      </c>
      <c r="E10" s="3">
        <v>41800</v>
      </c>
      <c r="F10" s="5">
        <v>282.63693686737093</v>
      </c>
      <c r="G10" s="6">
        <f>IF(ISNUMBER(VLOOKUP(C10,'[1]Local Vol'!$D$3:$K$200,8,FALSE)),VLOOKUP(C10,'[1]Local Vol'!$D$4:$K$200,8,FALSE),"")</f>
        <v>-0.21467223459849877</v>
      </c>
    </row>
    <row r="11" spans="1:7">
      <c r="A11" s="3">
        <f ca="1">TODAY()</f>
        <v>41655</v>
      </c>
      <c r="B11" s="4" t="s">
        <v>7</v>
      </c>
      <c r="C11" s="4" t="s">
        <v>24</v>
      </c>
      <c r="D11" s="4" t="s">
        <v>23</v>
      </c>
      <c r="E11" s="3">
        <v>41752</v>
      </c>
      <c r="F11" s="5">
        <v>110.49358474840061</v>
      </c>
      <c r="G11" s="6">
        <f>IF(ISNUMBER(VLOOKUP(C11,'[1]Local Vol'!$D$3:$K$200,8,FALSE)),VLOOKUP(C11,'[1]Local Vol'!$D$4:$K$200,8,FALSE),"")</f>
        <v>-0.1778182869133319</v>
      </c>
    </row>
    <row r="12" spans="1:7">
      <c r="A12" s="3">
        <v>41326</v>
      </c>
      <c r="B12" s="4" t="s">
        <v>7</v>
      </c>
      <c r="C12" s="4" t="s">
        <v>25</v>
      </c>
      <c r="D12" s="4" t="s">
        <v>20</v>
      </c>
      <c r="E12" s="3">
        <v>41740</v>
      </c>
      <c r="F12" s="5">
        <v>1343.5397676134464</v>
      </c>
      <c r="G12" s="6">
        <f>[3]Summary!$J$5</f>
        <v>4.26542903454674E-4</v>
      </c>
    </row>
    <row r="13" spans="1:7">
      <c r="A13" s="3">
        <f t="shared" ref="A13:A18" ca="1" si="1">TODAY()</f>
        <v>41655</v>
      </c>
      <c r="B13" s="4" t="s">
        <v>7</v>
      </c>
      <c r="C13" s="4" t="s">
        <v>26</v>
      </c>
      <c r="D13" s="4" t="s">
        <v>27</v>
      </c>
      <c r="E13" s="3">
        <v>41718</v>
      </c>
      <c r="F13" s="5">
        <v>81.38181846391835</v>
      </c>
      <c r="G13" s="6">
        <f>IF(ISNUMBER(VLOOKUP(C13,'[1]Local Vol'!$D$3:$K$200,8,FALSE)),VLOOKUP(C13,'[1]Local Vol'!$D$4:$K$200,8,FALSE),"")</f>
        <v>-0.113780938227837</v>
      </c>
    </row>
    <row r="14" spans="1:7">
      <c r="A14" s="3">
        <f t="shared" ca="1" si="1"/>
        <v>41655</v>
      </c>
      <c r="B14" s="4" t="s">
        <v>7</v>
      </c>
      <c r="C14" s="4" t="s">
        <v>28</v>
      </c>
      <c r="D14" s="4" t="s">
        <v>29</v>
      </c>
      <c r="E14" s="3">
        <v>41718</v>
      </c>
      <c r="F14" s="5">
        <v>5.8958929690265753</v>
      </c>
      <c r="G14" s="6">
        <f>IF(ISNUMBER(VLOOKUP(C14,'[1]Local Vol'!$D$3:$K$200,8,FALSE)),VLOOKUP(C14,'[1]Local Vol'!$D$4:$K$200,8,FALSE),"")</f>
        <v>-5.9336749388769362E-3</v>
      </c>
    </row>
    <row r="15" spans="1:7">
      <c r="A15" s="3">
        <f t="shared" ca="1" si="1"/>
        <v>41655</v>
      </c>
      <c r="B15" s="4" t="s">
        <v>7</v>
      </c>
      <c r="C15" s="4" t="s">
        <v>30</v>
      </c>
      <c r="D15" s="4" t="s">
        <v>31</v>
      </c>
      <c r="E15" s="3">
        <v>41718</v>
      </c>
      <c r="F15" s="5">
        <v>6.3506345280676806</v>
      </c>
      <c r="G15" s="6">
        <f>IF(ISNUMBER(VLOOKUP(C15,'[1]Local Vol'!$D$3:$K$200,8,FALSE)),VLOOKUP(C15,'[1]Local Vol'!$D$4:$K$200,8,FALSE),"")</f>
        <v>1.769361777880438</v>
      </c>
    </row>
    <row r="16" spans="1:7">
      <c r="A16" s="3">
        <f t="shared" ca="1" si="1"/>
        <v>41655</v>
      </c>
      <c r="B16" s="4" t="s">
        <v>7</v>
      </c>
      <c r="C16" s="4" t="s">
        <v>32</v>
      </c>
      <c r="D16" s="4" t="s">
        <v>29</v>
      </c>
      <c r="E16" s="3">
        <f>[2]YGMQ!$B$3</f>
        <v>41718</v>
      </c>
      <c r="F16" s="5">
        <v>207.72298679338013</v>
      </c>
      <c r="G16" s="6">
        <f>IF(ISNUMBER(VLOOKUP(C16,'[1]Local Vol'!$D$3:$K$200,8,FALSE)),VLOOKUP(C16,'[1]Local Vol'!$D$4:$K$200,8,FALSE),"")</f>
        <v>-4.9415971518292967E-2</v>
      </c>
    </row>
    <row r="17" spans="1:7">
      <c r="A17" s="3">
        <f t="shared" ca="1" si="1"/>
        <v>41655</v>
      </c>
      <c r="B17" s="4" t="s">
        <v>7</v>
      </c>
      <c r="C17" s="4" t="s">
        <v>33</v>
      </c>
      <c r="D17" s="4" t="s">
        <v>23</v>
      </c>
      <c r="E17" s="3">
        <v>41710</v>
      </c>
      <c r="F17" s="5">
        <v>32.15603760928925</v>
      </c>
      <c r="G17" s="6">
        <f>IF(ISNUMBER(VLOOKUP(C17,'[1]Local Vol'!$D$3:$K$200,8,FALSE)),VLOOKUP(C17,'[1]Local Vol'!$D$4:$K$200,8,FALSE),"")</f>
        <v>-9.9066614553969021E-2</v>
      </c>
    </row>
    <row r="18" spans="1:7">
      <c r="A18" s="3">
        <f t="shared" ca="1" si="1"/>
        <v>41655</v>
      </c>
      <c r="B18" s="4" t="s">
        <v>7</v>
      </c>
      <c r="C18" s="4" t="s">
        <v>34</v>
      </c>
      <c r="D18" s="4" t="s">
        <v>23</v>
      </c>
      <c r="E18" s="3">
        <v>41662</v>
      </c>
      <c r="F18" s="5">
        <v>0.16821743870035788</v>
      </c>
      <c r="G18" s="6">
        <f>IF(ISNUMBER(VLOOKUP(C18,'[1]Local Vol'!$D$3:$K$200,8,FALSE)),VLOOKUP(C18,'[1]Local Vol'!$D$4:$K$200,8,FALSE),"")</f>
        <v>-2.1903640180814862E-3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2014-01-16T06:36:42Z</dcterms:created>
  <dcterms:modified xsi:type="dcterms:W3CDTF">2014-01-16T06:39:05Z</dcterms:modified>
</cp:coreProperties>
</file>